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<sst xmlns="http://schemas.openxmlformats.org/spreadsheetml/2006/main" count="49" uniqueCount="42">
  <si>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</si>
  <si>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</si>
  <si>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</si>
  <si>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</si>
  <si>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</si>
  <si>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</si>
  <si>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</si>
  <si>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</si>
  <si>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</si>
  <si>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</si>
  <si>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</si>
  <si>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</si>
  <si>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</si>
  <si>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</si>
  <si>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</si>
  <si>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</si>
  <si>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</si>
  <si>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</si>
  <si>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</si>
  <si>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</si>
  <si>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</si>
  <si>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</si>
  <si>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</si>
  <si>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</si>
  <si>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</si>
  <si>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</si>
  <si>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</si>
  <si>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</si>
  <si>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</si>
  <si>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</si>
  <si>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</si>
  <si>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</si>
  <si>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</si>
  <si>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</si>
  <si>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</si>
  <si>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</si>
  <si>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The council received a £10,000 grant from Ground Works Ltd to help pay for consultants working on a Neighbourhood plan, this work is still on going.</t>
  </si>
  <si>
    <t>The council spent £5,000 towards installing 4 new solar lighting on a path that leads from the car park upto the Pavilion.  The council were invoiced £2320 by the consultants working on the neighbourhood plan.</t>
  </si>
  <si>
    <t>Neighbourhood Plan</t>
  </si>
  <si>
    <t>Elections</t>
  </si>
  <si>
    <t>Resource Centre</t>
  </si>
  <si>
    <t>Village Improvements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</si>
</sst>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32</v>
      </c>
    </row>
    <row r="5" spans="1:13" ht="99" customHeight="1">
      <c r="A5" s="42" t="s">
        <v>33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34</v>
      </c>
      <c r="E8" s="27"/>
      <c r="F8" s="38" t="s">
        <v>35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30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25743</v>
      </c>
      <c r="F11" s="8">
        <v>31817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20710</v>
      </c>
      <c r="F13" s="8">
        <v>22010</v>
      </c>
      <c r="G13" s="5">
        <f>F13-D13</f>
        <v>1300</v>
      </c>
      <c r="H13" s="6">
        <f>IF((D13&gt;F13),(D13-F13)/D13,IF(D13&lt;F13,-(D13-F13)/D13,IF(D13=F13,0)))</f>
        <v>0.06277160791887977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29.25" thickBot="1">
      <c r="A15" s="44" t="s">
        <v>3</v>
      </c>
      <c r="B15" s="44"/>
      <c r="C15" s="44"/>
      <c r="D15" s="8">
        <v>5401</v>
      </c>
      <c r="F15" s="8">
        <v>12181</v>
      </c>
      <c r="G15" s="5">
        <f>F15-D15</f>
        <v>6780</v>
      </c>
      <c r="H15" s="6">
        <f>IF((D15&gt;F15),(D15-F15)/D15,IF(D15&lt;F15,-(D15-F15)/D15,IF(D15=F15,0)))</f>
        <v>1.2553230883169784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36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3970</v>
      </c>
      <c r="F17" s="8">
        <v>3638</v>
      </c>
      <c r="G17" s="5">
        <f>F17-D17</f>
        <v>-332</v>
      </c>
      <c r="H17" s="6">
        <f>IF((D17&gt;F17),(D17-F17)/D17,IF(D17&lt;F17,-(D17-F17)/D17,IF(D17=F17,0)))</f>
        <v>0.0836272040302267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43.5" thickBot="1">
      <c r="A21" s="44" t="s">
        <v>21</v>
      </c>
      <c r="B21" s="44"/>
      <c r="C21" s="44"/>
      <c r="D21" s="8">
        <v>16068</v>
      </c>
      <c r="F21" s="8">
        <v>23320</v>
      </c>
      <c r="G21" s="5">
        <f>F21-D21</f>
        <v>7252</v>
      </c>
      <c r="H21" s="6">
        <f>IF((D21&gt;F21),(D21-F21)/D21,IF(D21&lt;F21,-(D21-F21)/D21,IF(D21=F21,0)))</f>
        <v>0.45133183968135426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37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31816</v>
      </c>
      <c r="F23" s="2">
        <f>F11+F13+F15-F17-F19-F21</f>
        <v>39050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31817</v>
      </c>
      <c r="F26" s="8">
        <v>39051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63454</v>
      </c>
      <c r="F28" s="8">
        <v>63454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19.57421875" style="0" bestFit="1" customWidth="1"/>
  </cols>
  <sheetData>
    <row r="1" ht="15.75" customHeight="1">
      <c r="A1" s="32" t="s">
        <v>22</v>
      </c>
    </row>
    <row r="2" ht="15.75" customHeight="1">
      <c r="A2" s="41" t="s">
        <v>31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38</v>
      </c>
      <c r="D7" s="34">
        <v>10180</v>
      </c>
    </row>
    <row r="8" spans="2:4" ht="15" customHeight="1">
      <c r="B8" s="34" t="s">
        <v>39</v>
      </c>
      <c r="D8" s="34">
        <v>2034</v>
      </c>
    </row>
    <row r="9" spans="2:4" ht="15">
      <c r="B9" s="34" t="s">
        <v>40</v>
      </c>
      <c r="D9" s="34">
        <v>200</v>
      </c>
    </row>
    <row r="10" spans="2:4" ht="15">
      <c r="B10" s="34" t="s">
        <v>41</v>
      </c>
      <c r="D10" s="34">
        <v>4143</v>
      </c>
    </row>
    <row r="11" spans="2:4" ht="15">
      <c r="B11" s="34" t="s">
        <v>27</v>
      </c>
      <c r="D11" s="34"/>
    </row>
    <row r="12" spans="2:4" ht="15">
      <c r="B12" s="34" t="s">
        <v>28</v>
      </c>
      <c r="D12" s="34"/>
    </row>
    <row r="13" spans="2:4" ht="15">
      <c r="B13" s="34" t="s">
        <v>29</v>
      </c>
      <c r="D13" s="34"/>
    </row>
    <row r="14" ht="15">
      <c r="E14" s="33">
        <f>SUM(D7:D13)</f>
        <v>16557</v>
      </c>
    </row>
    <row r="16" spans="1:4" ht="15">
      <c r="A16" s="31" t="s">
        <v>25</v>
      </c>
      <c r="D16" s="34">
        <v>22494</v>
      </c>
    </row>
    <row r="17" ht="15">
      <c r="E17" s="33">
        <f>D16</f>
        <v>22494</v>
      </c>
    </row>
    <row r="18" spans="1:6" ht="15.75" thickBot="1">
      <c r="A18" s="31" t="s">
        <v>26</v>
      </c>
      <c r="F18" s="35">
        <f>E14+E17</f>
        <v>39051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Luke Brown</cp:lastModifiedBy>
  <cp:lastPrinted>2020-03-19T12:45:09Z</cp:lastPrinted>
  <dcterms:created xsi:type="dcterms:W3CDTF">2012-07-11T10:01:28Z</dcterms:created>
  <dcterms:modified xsi:type="dcterms:W3CDTF">2023-07-03T11:45:08Z</dcterms:modified>
  <cp:category/>
  <cp:version/>
  <cp:contentType/>
  <cp:contentStatus/>
</cp:coreProperties>
</file>